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ric bois\AppData\Local\Microsoft\Windows\INetCache\Content.Outlook\ART4H68R\"/>
    </mc:Choice>
  </mc:AlternateContent>
  <xr:revisionPtr revIDLastSave="0" documentId="8_{738C8825-1CDE-49E7-9E36-F3968BFF6923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Traiteur" sheetId="1" r:id="rId1"/>
  </sheets>
  <definedNames>
    <definedName name="_xlnm.Print_Area" localSheetId="0">Traiteur!$B$1:$L$77</definedName>
  </definedNames>
  <calcPr calcId="191029"/>
  <customWorkbookViews>
    <customWorkbookView name="Sylvain - Affichage personnalisé" guid="{DB8E297A-7F1A-4FDD-85E2-C8C32B49AD5A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L37" i="1"/>
  <c r="L49" i="1"/>
  <c r="L48" i="1"/>
  <c r="L51" i="1" s="1"/>
  <c r="L56" i="1"/>
  <c r="L58" i="1" s="1"/>
  <c r="J63" i="1" s="1"/>
  <c r="L57" i="1"/>
  <c r="E31" i="1"/>
  <c r="E33" i="1"/>
  <c r="E34" i="1"/>
  <c r="E36" i="1"/>
  <c r="E37" i="1"/>
  <c r="E29" i="1"/>
  <c r="E47" i="1" s="1"/>
  <c r="E30" i="1"/>
  <c r="E32" i="1"/>
  <c r="E35" i="1"/>
  <c r="E40" i="1"/>
  <c r="E41" i="1"/>
  <c r="E42" i="1"/>
  <c r="E45" i="1"/>
  <c r="E46" i="1"/>
  <c r="E52" i="1"/>
  <c r="E53" i="1"/>
  <c r="E54" i="1"/>
  <c r="L21" i="1"/>
  <c r="L23" i="1"/>
  <c r="L20" i="1"/>
  <c r="L22" i="1"/>
  <c r="L24" i="1"/>
  <c r="L25" i="1"/>
  <c r="L26" i="1"/>
  <c r="E60" i="1"/>
  <c r="E61" i="1"/>
  <c r="L38" i="1"/>
  <c r="E65" i="1"/>
  <c r="E63" i="1"/>
  <c r="E62" i="1"/>
  <c r="E64" i="1"/>
  <c r="E71" i="1"/>
  <c r="E69" i="1"/>
  <c r="E70" i="1"/>
  <c r="E18" i="1"/>
  <c r="E19" i="1"/>
  <c r="E20" i="1"/>
  <c r="E21" i="1"/>
  <c r="E22" i="1"/>
  <c r="E23" i="1"/>
  <c r="L32" i="1"/>
  <c r="L40" i="1" s="1"/>
  <c r="J62" i="1" s="1"/>
  <c r="L31" i="1"/>
  <c r="L33" i="1"/>
  <c r="L34" i="1"/>
  <c r="L35" i="1"/>
  <c r="L36" i="1"/>
  <c r="L39" i="1"/>
  <c r="L50" i="1"/>
  <c r="E44" i="1"/>
  <c r="L52" i="1" l="1"/>
  <c r="J61" i="1" s="1"/>
  <c r="E55" i="1"/>
  <c r="E24" i="1"/>
  <c r="J64" i="1" l="1"/>
  <c r="J66" i="1" l="1"/>
  <c r="J67" i="1" s="1"/>
  <c r="J65" i="1"/>
  <c r="J68" i="1" l="1"/>
</calcChain>
</file>

<file path=xl/sharedStrings.xml><?xml version="1.0" encoding="utf-8"?>
<sst xmlns="http://schemas.openxmlformats.org/spreadsheetml/2006/main" count="143" uniqueCount="95">
  <si>
    <t>PRIX</t>
  </si>
  <si>
    <t>Description</t>
  </si>
  <si>
    <t xml:space="preserve">Code </t>
  </si>
  <si>
    <t>DÉJEUNER</t>
  </si>
  <si>
    <t>ACCOMPAGNEMENTS</t>
  </si>
  <si>
    <t>Nachos et salsa</t>
  </si>
  <si>
    <t>Quantité</t>
  </si>
  <si>
    <t>SANDWICHS</t>
  </si>
  <si>
    <t>Sandwichs Classiques</t>
  </si>
  <si>
    <t>Sandwichs Distinctions</t>
  </si>
  <si>
    <t>Sous-total</t>
  </si>
  <si>
    <t xml:space="preserve"> Bon de commande </t>
  </si>
  <si>
    <t>SALADES</t>
  </si>
  <si>
    <t>Salades Distinctions (2 variétés)</t>
  </si>
  <si>
    <t>DESSERTS</t>
  </si>
  <si>
    <t>BOISSONS</t>
  </si>
  <si>
    <t>Boissons gazeuses</t>
  </si>
  <si>
    <t>Eau minérale gazéifiée</t>
  </si>
  <si>
    <t>Jus de légumes</t>
  </si>
  <si>
    <t>Sachets de thé et tisanes</t>
  </si>
  <si>
    <t>SERVICE</t>
  </si>
  <si>
    <t>GRAND TOTAL</t>
  </si>
  <si>
    <t>Jardinière de légumes et trempette</t>
  </si>
  <si>
    <t>Sandwichs Prestiges V.I.P.</t>
  </si>
  <si>
    <t>Salade de fruits frais</t>
  </si>
  <si>
    <t>AUTRES</t>
  </si>
  <si>
    <t>Salades Prestiges V.I.P. (2 variétés)</t>
  </si>
  <si>
    <t>Nappes</t>
  </si>
  <si>
    <t>POUR DES COMMANDES PARTICULIÈRES, CONTACTEZ LE CHEF</t>
  </si>
  <si>
    <t>Déjeuner chaud et viennois 10 pers +</t>
  </si>
  <si>
    <t>Viandes froides fumées + terrines</t>
  </si>
  <si>
    <t>Saumon fumé sur bagel 2 p.p.</t>
  </si>
  <si>
    <t>Bruschetta (12)</t>
  </si>
  <si>
    <t>Salade Classique (1 variété)</t>
  </si>
  <si>
    <t>Salades Classiques (2 variétés)</t>
  </si>
  <si>
    <t>Salade Distinction (1 variété)</t>
  </si>
  <si>
    <t>Plateau de fruits frais entiers</t>
  </si>
  <si>
    <t>Sachet de noix et fruits secs</t>
  </si>
  <si>
    <t>Biscuits maison 1 p.p.</t>
  </si>
  <si>
    <t xml:space="preserve">Sous-total </t>
  </si>
  <si>
    <t>DEMANDES PARTICULIÈRES</t>
  </si>
  <si>
    <t>Code</t>
  </si>
  <si>
    <t>TOTAL</t>
  </si>
  <si>
    <t>REPAS CHAUDS</t>
  </si>
  <si>
    <t>CANAPÉS</t>
  </si>
  <si>
    <t>Nrb. 
Personnes</t>
  </si>
  <si>
    <t>Nrb. 
Douzaine</t>
  </si>
  <si>
    <t>Oeufs mimosa (12 demies)</t>
  </si>
  <si>
    <t>Canapes Froids p.dz., voir chef</t>
  </si>
  <si>
    <t>Canapes Chauds p.dz., voir chef</t>
  </si>
  <si>
    <t>Minimun de 5 personnes</t>
  </si>
  <si>
    <t>Heure de ramassage (si necessaire):</t>
  </si>
  <si>
    <t>Verrine du moment (12)</t>
  </si>
  <si>
    <t>Fromages fins et fruits + pain+craq.</t>
  </si>
  <si>
    <t>Location d'équipement</t>
  </si>
  <si>
    <t>COMMANDEZ 48 HEURES À L'AVANCE MINIMUM</t>
  </si>
  <si>
    <t>Main d'œuvre spéciale</t>
  </si>
  <si>
    <t>AUCUN SERVICE REQUIS</t>
  </si>
  <si>
    <t>Vaisselle de porcelaine</t>
  </si>
  <si>
    <t>Vaisselle jetable</t>
  </si>
  <si>
    <t>Courriel:</t>
  </si>
  <si>
    <t>Total de la nourriture</t>
  </si>
  <si>
    <t>Total breuvage</t>
  </si>
  <si>
    <t>Total autres services</t>
  </si>
  <si>
    <t>TPS</t>
  </si>
  <si>
    <t>TVQ</t>
  </si>
  <si>
    <t>Total</t>
  </si>
  <si>
    <t>signature du client:</t>
  </si>
  <si>
    <t>Serveurs (4 heures min. x 1 serveur)</t>
  </si>
  <si>
    <t xml:space="preserve">Nrb. Personnes : </t>
  </si>
  <si>
    <t xml:space="preserve">Livreur:     </t>
  </si>
  <si>
    <t>Orange(   )   raisin(    )  pomme(    )</t>
  </si>
  <si>
    <t xml:space="preserve"> </t>
  </si>
  <si>
    <t>service 10%</t>
  </si>
  <si>
    <t xml:space="preserve">Livraison salle: </t>
  </si>
  <si>
    <t xml:space="preserve">          Tél.:  </t>
  </si>
  <si>
    <t xml:space="preserve">Fromage Cheddar </t>
  </si>
  <si>
    <t>Boîtes à lunch</t>
  </si>
  <si>
    <t>Yogourt</t>
  </si>
  <si>
    <t>Muffin</t>
  </si>
  <si>
    <t>Jus frais (5 Litres)</t>
  </si>
  <si>
    <t>Croissant</t>
  </si>
  <si>
    <t>Poste:</t>
  </si>
  <si>
    <t xml:space="preserve">Heure de livraison:  </t>
  </si>
  <si>
    <t>2 bols de chips</t>
  </si>
  <si>
    <t>Liqueurs</t>
  </si>
  <si>
    <t xml:space="preserve">Contact:                       </t>
  </si>
  <si>
    <t xml:space="preserve">Date de livraison:   </t>
  </si>
  <si>
    <t>Viennoiseries 1p.p.</t>
  </si>
  <si>
    <t>Salade Prestige V.I.P. (1 variété)</t>
  </si>
  <si>
    <t>450-687-5010 Poste 4362</t>
  </si>
  <si>
    <t xml:space="preserve">UBR OBLIGATOIRE : </t>
  </si>
  <si>
    <t>Café (pichet)</t>
  </si>
  <si>
    <t>*Gestion Delarosbil ne se tient pas responsable de allergies alimentaires.
LES PRIX SONT VALIDES AUX HEURES D'OUVERTURES RÉGULIÈRES DE LA CAFÉTÉRIA.</t>
  </si>
  <si>
    <t>Courriel à:  cafeteria@inrs.ca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</si>
</sst>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$&quot;_);[Red]\(#,##0.00\ &quot;$&quot;\)"/>
    <numFmt numFmtId="164" formatCode="_-* #,##0.00\ &quot;$&quot;_-;_-* #,##0.00\ &quot;$&quot;\-;_-* &quot;-&quot;??\ &quot;$&quot;_-;_-@_-"/>
    <numFmt numFmtId="165" formatCode="#,##0.00\ &quot;$&quot;"/>
    <numFmt numFmtId="166" formatCode="#,##0.00\ &quot;$&quot;_-"/>
    <numFmt numFmtId="167" formatCode="yy\u\t\res:\ &quot;                                                    &quot;"/>
  </numFmts>
  <fonts count="2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Protection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1" fillId="0" borderId="4" xfId="0" applyFont="1" applyBorder="1" applyProtection="1">
      <protection locked="0"/>
    </xf>
    <xf numFmtId="0" fontId="6" fillId="0" borderId="6" xfId="0" applyFont="1" applyBorder="1" applyAlignment="1" applyProtection="1"/>
    <xf numFmtId="0" fontId="6" fillId="0" borderId="1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8" xfId="0" applyFont="1" applyBorder="1" applyProtection="1"/>
    <xf numFmtId="166" fontId="6" fillId="0" borderId="7" xfId="0" applyNumberFormat="1" applyFont="1" applyBorder="1" applyProtection="1"/>
    <xf numFmtId="0" fontId="6" fillId="0" borderId="9" xfId="0" applyFont="1" applyBorder="1" applyAlignment="1" applyProtection="1">
      <alignment horizontal="center"/>
      <protection locked="0"/>
    </xf>
    <xf numFmtId="0" fontId="6" fillId="0" borderId="9" xfId="0" applyFont="1" applyBorder="1" applyProtection="1">
      <protection locked="0"/>
    </xf>
    <xf numFmtId="166" fontId="6" fillId="0" borderId="6" xfId="0" applyNumberFormat="1" applyFont="1" applyBorder="1" applyProtection="1"/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8" fontId="6" fillId="0" borderId="0" xfId="0" applyNumberFormat="1" applyFont="1" applyBorder="1" applyAlignment="1" applyProtection="1"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</xf>
    <xf numFmtId="0" fontId="6" fillId="0" borderId="8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6" xfId="0" applyFont="1" applyBorder="1" applyProtection="1">
      <protection locked="0"/>
    </xf>
    <xf numFmtId="0" fontId="6" fillId="0" borderId="6" xfId="0" applyFont="1" applyBorder="1" applyProtection="1"/>
    <xf numFmtId="0" fontId="6" fillId="0" borderId="6" xfId="0" applyFont="1" applyFill="1" applyBorder="1" applyAlignment="1" applyProtection="1"/>
    <xf numFmtId="0" fontId="3" fillId="0" borderId="12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6" fillId="0" borderId="6" xfId="0" applyFont="1" applyFill="1" applyBorder="1" applyAlignment="1" applyProtection="1">
      <alignment horizontal="center"/>
    </xf>
    <xf numFmtId="0" fontId="12" fillId="2" borderId="14" xfId="0" applyFont="1" applyFill="1" applyBorder="1" applyProtection="1">
      <protection locked="0"/>
    </xf>
    <xf numFmtId="0" fontId="15" fillId="2" borderId="15" xfId="0" applyFont="1" applyFill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165" fontId="16" fillId="0" borderId="8" xfId="0" applyNumberFormat="1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11" fillId="0" borderId="2" xfId="0" applyFont="1" applyFill="1" applyBorder="1" applyAlignment="1" applyProtection="1"/>
    <xf numFmtId="0" fontId="6" fillId="0" borderId="2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Protection="1"/>
    <xf numFmtId="166" fontId="6" fillId="0" borderId="0" xfId="0" applyNumberFormat="1" applyFont="1" applyBorder="1" applyProtection="1"/>
    <xf numFmtId="0" fontId="10" fillId="0" borderId="4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center" wrapText="1"/>
      <protection locked="0"/>
    </xf>
    <xf numFmtId="0" fontId="0" fillId="0" borderId="16" xfId="0" applyBorder="1"/>
    <xf numFmtId="0" fontId="0" fillId="0" borderId="17" xfId="0" applyBorder="1"/>
    <xf numFmtId="0" fontId="6" fillId="0" borderId="6" xfId="0" applyFont="1" applyBorder="1" applyAlignment="1" applyProtection="1">
      <protection locked="0"/>
    </xf>
    <xf numFmtId="0" fontId="6" fillId="0" borderId="10" xfId="0" applyFont="1" applyBorder="1" applyAlignment="1" applyProtection="1">
      <alignment wrapText="1"/>
    </xf>
    <xf numFmtId="0" fontId="6" fillId="0" borderId="7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" xfId="0" applyFont="1" applyBorder="1" applyAlignment="1" applyProtection="1"/>
    <xf numFmtId="0" fontId="10" fillId="0" borderId="4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10" fillId="0" borderId="6" xfId="0" applyFont="1" applyBorder="1" applyAlignment="1" applyProtection="1"/>
    <xf numFmtId="0" fontId="6" fillId="0" borderId="0" xfId="0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4" fillId="0" borderId="0" xfId="0" applyFont="1" applyAlignment="1" applyProtection="1">
      <protection locked="0"/>
    </xf>
    <xf numFmtId="0" fontId="0" fillId="0" borderId="0" xfId="0" applyBorder="1" applyAlignment="1"/>
    <xf numFmtId="165" fontId="6" fillId="0" borderId="7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/>
    <xf numFmtId="165" fontId="6" fillId="0" borderId="7" xfId="0" applyNumberFormat="1" applyFont="1" applyBorder="1" applyAlignment="1" applyProtection="1"/>
    <xf numFmtId="165" fontId="6" fillId="0" borderId="6" xfId="0" applyNumberFormat="1" applyFont="1" applyBorder="1" applyAlignment="1" applyProtection="1"/>
    <xf numFmtId="165" fontId="6" fillId="0" borderId="9" xfId="0" applyNumberFormat="1" applyFont="1" applyBorder="1" applyAlignment="1" applyProtection="1"/>
    <xf numFmtId="165" fontId="6" fillId="0" borderId="6" xfId="0" applyNumberFormat="1" applyFont="1" applyBorder="1" applyAlignment="1" applyProtection="1">
      <protection locked="0"/>
    </xf>
    <xf numFmtId="165" fontId="6" fillId="0" borderId="0" xfId="0" applyNumberFormat="1" applyFont="1" applyBorder="1" applyAlignment="1" applyProtection="1"/>
    <xf numFmtId="0" fontId="10" fillId="0" borderId="7" xfId="0" applyFont="1" applyBorder="1" applyAlignment="1" applyProtection="1"/>
    <xf numFmtId="0" fontId="9" fillId="0" borderId="9" xfId="0" applyFont="1" applyBorder="1" applyAlignment="1" applyProtection="1">
      <protection locked="0"/>
    </xf>
    <xf numFmtId="165" fontId="6" fillId="0" borderId="7" xfId="0" applyNumberFormat="1" applyFont="1" applyBorder="1" applyAlignment="1" applyProtection="1">
      <protection locked="0"/>
    </xf>
    <xf numFmtId="166" fontId="6" fillId="0" borderId="7" xfId="0" applyNumberFormat="1" applyFont="1" applyBorder="1" applyAlignment="1" applyProtection="1"/>
    <xf numFmtId="164" fontId="0" fillId="0" borderId="6" xfId="2" applyFont="1" applyBorder="1" applyAlignment="1" applyProtection="1"/>
    <xf numFmtId="166" fontId="0" fillId="0" borderId="6" xfId="0" applyNumberForma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/>
    <xf numFmtId="0" fontId="9" fillId="0" borderId="2" xfId="0" applyFont="1" applyBorder="1" applyAlignment="1" applyProtection="1"/>
    <xf numFmtId="0" fontId="10" fillId="0" borderId="5" xfId="0" applyFont="1" applyBorder="1" applyAlignment="1" applyProtection="1">
      <protection locked="0"/>
    </xf>
    <xf numFmtId="166" fontId="9" fillId="0" borderId="18" xfId="0" applyNumberFormat="1" applyFont="1" applyBorder="1" applyAlignment="1" applyProtection="1">
      <protection locked="0"/>
    </xf>
    <xf numFmtId="166" fontId="6" fillId="0" borderId="0" xfId="0" applyNumberFormat="1" applyFont="1" applyBorder="1" applyAlignment="1" applyProtection="1"/>
    <xf numFmtId="0" fontId="9" fillId="0" borderId="18" xfId="0" applyFon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166" fontId="6" fillId="0" borderId="0" xfId="0" applyNumberFormat="1" applyFont="1" applyBorder="1" applyAlignment="1" applyProtection="1">
      <protection locked="0"/>
    </xf>
    <xf numFmtId="0" fontId="0" fillId="0" borderId="19" xfId="0" applyBorder="1" applyAlignment="1"/>
    <xf numFmtId="0" fontId="12" fillId="0" borderId="0" xfId="0" applyFont="1" applyBorder="1" applyAlignment="1" applyProtection="1">
      <alignment horizontal="center"/>
      <protection locked="0"/>
    </xf>
    <xf numFmtId="166" fontId="6" fillId="0" borderId="20" xfId="0" applyNumberFormat="1" applyFont="1" applyBorder="1" applyAlignment="1" applyProtection="1"/>
    <xf numFmtId="8" fontId="6" fillId="0" borderId="6" xfId="0" applyNumberFormat="1" applyFont="1" applyBorder="1" applyAlignment="1" applyProtection="1">
      <protection locked="0"/>
    </xf>
    <xf numFmtId="0" fontId="18" fillId="0" borderId="21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167" fontId="6" fillId="0" borderId="8" xfId="0" applyNumberFormat="1" applyFont="1" applyBorder="1" applyProtection="1"/>
    <xf numFmtId="0" fontId="13" fillId="0" borderId="0" xfId="0" applyFont="1"/>
    <xf numFmtId="0" fontId="5" fillId="0" borderId="0" xfId="0" applyFont="1"/>
    <xf numFmtId="165" fontId="0" fillId="0" borderId="0" xfId="0" applyNumberFormat="1" applyAlignment="1"/>
    <xf numFmtId="0" fontId="0" fillId="0" borderId="1" xfId="0" applyBorder="1" applyProtection="1">
      <protection locked="0"/>
    </xf>
    <xf numFmtId="0" fontId="6" fillId="0" borderId="0" xfId="0" applyFont="1" applyBorder="1" applyAlignment="1" applyProtection="1">
      <alignment wrapText="1"/>
    </xf>
    <xf numFmtId="0" fontId="13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/>
    <xf numFmtId="0" fontId="5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/>
    <xf numFmtId="0" fontId="0" fillId="0" borderId="24" xfId="0" applyBorder="1" applyAlignment="1"/>
    <xf numFmtId="0" fontId="6" fillId="0" borderId="8" xfId="0" applyFont="1" applyBorder="1" applyAlignment="1" applyProtection="1">
      <protection locked="0"/>
    </xf>
    <xf numFmtId="0" fontId="17" fillId="4" borderId="25" xfId="0" applyFont="1" applyFill="1" applyBorder="1" applyAlignment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protection locked="0"/>
    </xf>
    <xf numFmtId="0" fontId="6" fillId="4" borderId="6" xfId="0" applyFont="1" applyFill="1" applyBorder="1" applyAlignment="1" applyProtection="1">
      <protection locked="0"/>
    </xf>
    <xf numFmtId="0" fontId="1" fillId="0" borderId="0" xfId="0" applyFont="1" applyAlignment="1"/>
    <xf numFmtId="0" fontId="6" fillId="4" borderId="6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16" fillId="4" borderId="6" xfId="0" applyFont="1" applyFill="1" applyBorder="1" applyAlignment="1" applyProtection="1">
      <alignment horizontal="center"/>
      <protection locked="0"/>
    </xf>
    <xf numFmtId="0" fontId="16" fillId="4" borderId="6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8" fontId="6" fillId="0" borderId="6" xfId="0" applyNumberFormat="1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1" fillId="4" borderId="16" xfId="0" applyFont="1" applyFill="1" applyBorder="1" applyAlignment="1" applyProtection="1">
      <alignment horizontal="left"/>
      <protection locked="0"/>
    </xf>
    <xf numFmtId="0" fontId="21" fillId="4" borderId="17" xfId="0" applyFont="1" applyFill="1" applyBorder="1" applyAlignment="1" applyProtection="1">
      <alignment horizontal="left"/>
      <protection locked="0"/>
    </xf>
    <xf numFmtId="0" fontId="21" fillId="4" borderId="39" xfId="0" applyFont="1" applyFill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center"/>
    </xf>
    <xf numFmtId="0" fontId="5" fillId="4" borderId="1" xfId="0" applyFont="1" applyFill="1" applyBorder="1" applyAlignment="1" applyProtection="1">
      <protection locked="0"/>
    </xf>
    <xf numFmtId="0" fontId="0" fillId="4" borderId="1" xfId="0" applyFill="1" applyBorder="1" applyAlignment="1"/>
    <xf numFmtId="0" fontId="0" fillId="4" borderId="27" xfId="0" applyFill="1" applyBorder="1" applyAlignment="1"/>
    <xf numFmtId="0" fontId="7" fillId="2" borderId="26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</xf>
    <xf numFmtId="0" fontId="20" fillId="4" borderId="28" xfId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7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" fontId="5" fillId="4" borderId="1" xfId="0" applyNumberFormat="1" applyFont="1" applyFill="1" applyBorder="1" applyAlignment="1" applyProtection="1">
      <protection locked="0"/>
    </xf>
    <xf numFmtId="0" fontId="3" fillId="0" borderId="40" xfId="0" applyFont="1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0" xfId="0" applyFont="1" applyBorder="1" applyAlignment="1" applyProtection="1">
      <alignment horizontal="center" wrapText="1"/>
    </xf>
    <xf numFmtId="166" fontId="0" fillId="3" borderId="14" xfId="0" applyNumberFormat="1" applyFill="1" applyBorder="1" applyAlignment="1" applyProtection="1"/>
    <xf numFmtId="0" fontId="0" fillId="0" borderId="29" xfId="0" applyBorder="1" applyAlignment="1" applyProtection="1"/>
    <xf numFmtId="0" fontId="3" fillId="0" borderId="28" xfId="0" applyFont="1" applyBorder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2" borderId="30" xfId="0" applyFont="1" applyFill="1" applyBorder="1" applyAlignment="1" applyProtection="1">
      <alignment horizontal="center"/>
    </xf>
    <xf numFmtId="0" fontId="7" fillId="2" borderId="31" xfId="0" applyFont="1" applyFill="1" applyBorder="1" applyAlignment="1" applyProtection="1">
      <alignment horizontal="center"/>
    </xf>
    <xf numFmtId="0" fontId="7" fillId="2" borderId="32" xfId="0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2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7"/>
  <sheetViews>
    <sheetView showGridLines="0" tabSelected="1" view="pageBreakPreview" zoomScaleNormal="100" zoomScaleSheetLayoutView="100" zoomScalePageLayoutView="85" workbookViewId="0">
      <selection activeCell="A16" sqref="A16:B16"/>
    </sheetView>
  </sheetViews>
  <sheetFormatPr baseColWidth="10" defaultColWidth="10.265625" defaultRowHeight="12.75" x14ac:dyDescent="0.35"/>
  <cols>
    <col min="1" max="1" width="4.1328125" customWidth="1"/>
    <col min="2" max="2" width="26.3984375" customWidth="1"/>
    <col min="3" max="3" width="7.59765625" style="70" bestFit="1" customWidth="1"/>
    <col min="4" max="4" width="7.86328125" style="70" customWidth="1"/>
    <col min="5" max="5" width="8.73046875" customWidth="1"/>
    <col min="6" max="6" width="1.3984375" customWidth="1"/>
    <col min="7" max="7" width="1.59765625" customWidth="1"/>
    <col min="8" max="8" width="4.3984375" customWidth="1"/>
    <col min="9" max="9" width="26.1328125" customWidth="1"/>
    <col min="10" max="10" width="7.59765625" style="71" customWidth="1"/>
    <col min="11" max="11" width="7.86328125" style="71" customWidth="1"/>
    <col min="12" max="12" width="8.73046875" style="71" customWidth="1"/>
  </cols>
  <sheetData>
    <row r="1" spans="1:12" x14ac:dyDescent="0.35">
      <c r="A1" s="1"/>
      <c r="B1" s="1"/>
      <c r="C1" s="2"/>
      <c r="D1" s="2"/>
      <c r="E1" s="1"/>
      <c r="F1" s="1"/>
      <c r="G1" s="1"/>
      <c r="H1" s="1"/>
      <c r="I1" s="1"/>
      <c r="J1" s="3"/>
      <c r="K1" s="3"/>
      <c r="L1" s="3"/>
    </row>
    <row r="2" spans="1:12" ht="24.75" x14ac:dyDescent="0.65">
      <c r="A2" s="193" t="s">
        <v>11</v>
      </c>
      <c r="B2" s="194"/>
      <c r="C2" s="194"/>
      <c r="D2" s="194"/>
      <c r="E2" s="194"/>
      <c r="F2" s="1"/>
      <c r="G2" s="1"/>
      <c r="H2" s="1"/>
      <c r="I2" s="1"/>
      <c r="J2" s="3"/>
      <c r="K2" s="3"/>
      <c r="L2" s="3"/>
    </row>
    <row r="3" spans="1:12" ht="13.15" x14ac:dyDescent="0.4">
      <c r="A3" s="199" t="s">
        <v>55</v>
      </c>
      <c r="B3" s="199"/>
      <c r="C3" s="199"/>
      <c r="D3" s="199"/>
      <c r="E3" s="199"/>
    </row>
    <row r="4" spans="1:12" x14ac:dyDescent="0.35">
      <c r="A4" s="195"/>
      <c r="B4" s="196"/>
      <c r="C4" s="196"/>
      <c r="D4" s="196"/>
      <c r="E4" s="196"/>
      <c r="F4" s="1"/>
      <c r="G4" s="1"/>
      <c r="H4" s="200"/>
      <c r="I4" s="201"/>
      <c r="J4" s="201"/>
      <c r="K4" s="201"/>
      <c r="L4" s="201"/>
    </row>
    <row r="5" spans="1:12" ht="24" customHeight="1" x14ac:dyDescent="0.35">
      <c r="A5" s="184" t="s">
        <v>86</v>
      </c>
      <c r="B5" s="184"/>
      <c r="C5" s="167"/>
      <c r="D5" s="167"/>
      <c r="E5" s="167"/>
      <c r="F5" s="1"/>
      <c r="G5" s="1"/>
      <c r="H5" s="202" t="s">
        <v>94</v>
      </c>
      <c r="I5" s="203"/>
      <c r="J5" s="203"/>
      <c r="K5" s="203"/>
      <c r="L5" s="203"/>
    </row>
    <row r="6" spans="1:12" ht="13.5" thickBot="1" x14ac:dyDescent="0.45">
      <c r="A6" s="184" t="s">
        <v>82</v>
      </c>
      <c r="B6" s="184"/>
      <c r="C6" s="167"/>
      <c r="D6" s="167"/>
      <c r="E6" s="167"/>
      <c r="F6" s="1"/>
      <c r="G6" s="1"/>
      <c r="H6" s="121" t="s">
        <v>72</v>
      </c>
      <c r="I6" s="121" t="s">
        <v>75</v>
      </c>
      <c r="J6" s="140" t="s">
        <v>90</v>
      </c>
    </row>
    <row r="7" spans="1:12" ht="13.15" thickBot="1" x14ac:dyDescent="0.4">
      <c r="A7" s="184" t="s">
        <v>60</v>
      </c>
      <c r="B7" s="184"/>
      <c r="C7" s="166"/>
      <c r="D7" s="167"/>
      <c r="E7" s="167"/>
      <c r="F7" s="1"/>
      <c r="G7" s="1"/>
      <c r="H7" s="170" t="s">
        <v>28</v>
      </c>
      <c r="I7" s="171"/>
      <c r="J7" s="171"/>
      <c r="K7" s="171"/>
      <c r="L7" s="172"/>
    </row>
    <row r="8" spans="1:12" ht="13.9" thickTop="1" thickBot="1" x14ac:dyDescent="0.45">
      <c r="A8" s="176"/>
      <c r="B8" s="177"/>
      <c r="C8" s="177"/>
      <c r="D8" s="178"/>
      <c r="E8" s="178"/>
      <c r="F8" s="3"/>
      <c r="G8" s="1"/>
      <c r="H8" s="152" t="s">
        <v>87</v>
      </c>
      <c r="I8" s="153"/>
      <c r="J8" s="175"/>
      <c r="K8" s="159"/>
      <c r="L8" s="160"/>
    </row>
    <row r="9" spans="1:12" ht="15.4" thickBot="1" x14ac:dyDescent="0.45">
      <c r="A9" s="65" t="s">
        <v>59</v>
      </c>
      <c r="B9" s="66"/>
      <c r="C9" s="135"/>
      <c r="F9" s="1"/>
      <c r="G9" s="1"/>
      <c r="H9" s="173" t="s">
        <v>83</v>
      </c>
      <c r="I9" s="174"/>
      <c r="J9" s="158"/>
      <c r="K9" s="159"/>
      <c r="L9" s="160"/>
    </row>
    <row r="10" spans="1:12" ht="15.4" thickBot="1" x14ac:dyDescent="0.45">
      <c r="A10" s="65" t="s">
        <v>58</v>
      </c>
      <c r="B10" s="66"/>
      <c r="C10" s="135"/>
      <c r="F10" s="1"/>
      <c r="G10" s="1"/>
      <c r="H10" s="117" t="s">
        <v>51</v>
      </c>
      <c r="I10" s="118"/>
      <c r="J10" s="118"/>
      <c r="K10" s="168"/>
      <c r="L10" s="169"/>
    </row>
    <row r="11" spans="1:12" ht="13.5" thickBot="1" x14ac:dyDescent="0.45">
      <c r="A11" s="197"/>
      <c r="B11" s="197"/>
      <c r="C11" s="197"/>
      <c r="D11" s="198"/>
      <c r="E11" s="198"/>
      <c r="F11" s="1"/>
      <c r="G11" s="1"/>
      <c r="H11" s="173" t="s">
        <v>74</v>
      </c>
      <c r="I11" s="174"/>
      <c r="J11" s="158"/>
      <c r="K11" s="159"/>
      <c r="L11" s="160"/>
    </row>
    <row r="12" spans="1:12" ht="13.5" thickBot="1" x14ac:dyDescent="0.45">
      <c r="A12" s="154" t="s">
        <v>91</v>
      </c>
      <c r="B12" s="155"/>
      <c r="C12" s="155"/>
      <c r="D12" s="155"/>
      <c r="E12" s="156"/>
      <c r="F12" s="1"/>
      <c r="G12" s="1"/>
      <c r="H12" s="173" t="s">
        <v>69</v>
      </c>
      <c r="I12" s="174"/>
      <c r="J12" s="158"/>
      <c r="K12" s="159"/>
      <c r="L12" s="160"/>
    </row>
    <row r="13" spans="1:12" ht="13.5" thickBot="1" x14ac:dyDescent="0.45">
      <c r="A13" s="1"/>
      <c r="B13" s="1"/>
      <c r="C13" s="2"/>
      <c r="D13" s="2"/>
      <c r="E13" s="1"/>
      <c r="F13" s="1"/>
      <c r="G13" s="1"/>
      <c r="H13" s="149" t="s">
        <v>70</v>
      </c>
      <c r="I13" s="150"/>
      <c r="J13" s="158"/>
      <c r="K13" s="159"/>
      <c r="L13" s="160"/>
    </row>
    <row r="14" spans="1:12" ht="13.15" thickTop="1" x14ac:dyDescent="0.35">
      <c r="A14" s="43"/>
      <c r="B14" s="44"/>
      <c r="C14" s="72"/>
      <c r="D14" s="72"/>
      <c r="E14" s="44"/>
      <c r="F14" s="44"/>
      <c r="G14" s="1"/>
      <c r="H14" s="157"/>
      <c r="I14" s="157"/>
      <c r="J14" s="157"/>
      <c r="K14" s="157"/>
      <c r="L14" s="157"/>
    </row>
    <row r="15" spans="1:12" ht="6" customHeight="1" x14ac:dyDescent="0.35">
      <c r="A15" s="1"/>
      <c r="B15" s="1"/>
      <c r="C15" s="147"/>
      <c r="D15" s="2"/>
      <c r="E15" s="1"/>
      <c r="F15" s="1"/>
      <c r="G15" s="1"/>
    </row>
    <row r="16" spans="1:12" x14ac:dyDescent="0.35">
      <c r="A16" s="161" t="s">
        <v>3</v>
      </c>
      <c r="B16" s="165"/>
      <c r="C16" s="73"/>
      <c r="D16" s="5"/>
      <c r="E16" s="6"/>
      <c r="F16" s="1"/>
      <c r="G16" s="1"/>
      <c r="H16" s="1"/>
      <c r="I16" s="4"/>
      <c r="J16" s="3"/>
      <c r="K16" s="3"/>
      <c r="L16" s="3"/>
    </row>
    <row r="17" spans="1:12" ht="18.75" x14ac:dyDescent="0.35">
      <c r="A17" s="7" t="s">
        <v>41</v>
      </c>
      <c r="B17" s="45" t="s">
        <v>1</v>
      </c>
      <c r="C17" s="62" t="s">
        <v>45</v>
      </c>
      <c r="D17" s="9" t="s">
        <v>0</v>
      </c>
      <c r="E17" s="10" t="s">
        <v>66</v>
      </c>
      <c r="F17" s="11"/>
      <c r="G17" s="11"/>
      <c r="H17" s="161" t="s">
        <v>14</v>
      </c>
      <c r="I17" s="162"/>
      <c r="J17" s="77"/>
      <c r="K17" s="90"/>
      <c r="L17" s="104"/>
    </row>
    <row r="18" spans="1:12" x14ac:dyDescent="0.35">
      <c r="A18" s="18">
        <v>1</v>
      </c>
      <c r="B18" s="46" t="s">
        <v>88</v>
      </c>
      <c r="C18" s="136"/>
      <c r="D18" s="148">
        <v>2</v>
      </c>
      <c r="E18" s="20">
        <f t="shared" ref="E18:E23" si="0">D18*C18</f>
        <v>0</v>
      </c>
      <c r="F18" s="11"/>
      <c r="G18" s="11"/>
      <c r="H18" s="7"/>
      <c r="I18" s="12"/>
      <c r="J18" s="82"/>
      <c r="K18" s="82"/>
      <c r="L18" s="105"/>
    </row>
    <row r="19" spans="1:12" ht="18.75" x14ac:dyDescent="0.35">
      <c r="A19" s="18">
        <v>2</v>
      </c>
      <c r="B19" s="19" t="s">
        <v>79</v>
      </c>
      <c r="C19" s="137"/>
      <c r="D19" s="85">
        <v>1.75</v>
      </c>
      <c r="E19" s="20">
        <f t="shared" si="0"/>
        <v>0</v>
      </c>
      <c r="F19" s="11"/>
      <c r="G19" s="11"/>
      <c r="H19" s="16" t="s">
        <v>2</v>
      </c>
      <c r="I19" s="17" t="s">
        <v>1</v>
      </c>
      <c r="J19" s="78" t="s">
        <v>45</v>
      </c>
      <c r="K19" s="96" t="s">
        <v>0</v>
      </c>
      <c r="L19" s="105" t="s">
        <v>66</v>
      </c>
    </row>
    <row r="20" spans="1:12" x14ac:dyDescent="0.35">
      <c r="A20" s="18">
        <v>3</v>
      </c>
      <c r="B20" s="19" t="s">
        <v>81</v>
      </c>
      <c r="C20" s="137"/>
      <c r="D20" s="85">
        <v>1.75</v>
      </c>
      <c r="E20" s="20">
        <f t="shared" si="0"/>
        <v>0</v>
      </c>
      <c r="F20" s="11"/>
      <c r="G20" s="11"/>
      <c r="H20" s="18">
        <v>26</v>
      </c>
      <c r="I20" s="19"/>
      <c r="J20" s="138"/>
      <c r="K20" s="91">
        <v>2.5</v>
      </c>
      <c r="L20" s="99">
        <f t="shared" ref="L20:L26" si="1">K20*J20</f>
        <v>0</v>
      </c>
    </row>
    <row r="21" spans="1:12" x14ac:dyDescent="0.35">
      <c r="A21" s="18">
        <v>4</v>
      </c>
      <c r="B21" s="19" t="s">
        <v>78</v>
      </c>
      <c r="C21" s="137"/>
      <c r="D21" s="86">
        <v>1.5</v>
      </c>
      <c r="E21" s="20">
        <f t="shared" si="0"/>
        <v>0</v>
      </c>
      <c r="F21" s="11"/>
      <c r="G21" s="11"/>
      <c r="H21" s="18">
        <v>27</v>
      </c>
      <c r="I21" s="19"/>
      <c r="J21" s="138"/>
      <c r="K21" s="91">
        <v>2</v>
      </c>
      <c r="L21" s="99">
        <f t="shared" si="1"/>
        <v>0</v>
      </c>
    </row>
    <row r="22" spans="1:12" x14ac:dyDescent="0.35">
      <c r="A22" s="18">
        <v>5</v>
      </c>
      <c r="B22" s="19" t="s">
        <v>29</v>
      </c>
      <c r="C22" s="137"/>
      <c r="D22" s="86">
        <v>9.75</v>
      </c>
      <c r="E22" s="20">
        <f t="shared" si="0"/>
        <v>0</v>
      </c>
      <c r="F22" s="11"/>
      <c r="G22" s="11"/>
      <c r="H22" s="18">
        <v>28</v>
      </c>
      <c r="I22" s="19" t="s">
        <v>84</v>
      </c>
      <c r="J22" s="138"/>
      <c r="K22" s="92">
        <v>8</v>
      </c>
      <c r="L22" s="99">
        <f t="shared" si="1"/>
        <v>0</v>
      </c>
    </row>
    <row r="23" spans="1:12" x14ac:dyDescent="0.35">
      <c r="A23" s="18"/>
      <c r="B23" s="119" t="s">
        <v>72</v>
      </c>
      <c r="C23" s="137"/>
      <c r="D23" s="86">
        <v>1.55</v>
      </c>
      <c r="E23" s="20">
        <f t="shared" si="0"/>
        <v>0</v>
      </c>
      <c r="F23" s="11"/>
      <c r="G23" s="11"/>
      <c r="H23" s="18">
        <v>29</v>
      </c>
      <c r="I23" s="19" t="s">
        <v>24</v>
      </c>
      <c r="J23" s="138"/>
      <c r="K23" s="92">
        <v>2.25</v>
      </c>
      <c r="L23" s="99">
        <f t="shared" si="1"/>
        <v>0</v>
      </c>
    </row>
    <row r="24" spans="1:12" x14ac:dyDescent="0.35">
      <c r="A24" s="21"/>
      <c r="B24" s="22"/>
      <c r="C24" s="21"/>
      <c r="D24" s="87" t="s">
        <v>10</v>
      </c>
      <c r="E24" s="20">
        <f>SUM(E18:E23)</f>
        <v>0</v>
      </c>
      <c r="F24" s="11"/>
      <c r="G24" s="11"/>
      <c r="H24" s="18">
        <v>30</v>
      </c>
      <c r="I24" s="19" t="s">
        <v>36</v>
      </c>
      <c r="J24" s="138"/>
      <c r="K24" s="92">
        <v>2.5</v>
      </c>
      <c r="L24" s="99">
        <f t="shared" si="1"/>
        <v>0</v>
      </c>
    </row>
    <row r="25" spans="1:12" x14ac:dyDescent="0.35">
      <c r="A25" s="11"/>
      <c r="B25" s="11"/>
      <c r="C25" s="37"/>
      <c r="D25" s="37"/>
      <c r="E25" s="11"/>
      <c r="F25" s="11"/>
      <c r="G25" s="25"/>
      <c r="H25" s="18">
        <v>31</v>
      </c>
      <c r="I25" s="41" t="s">
        <v>37</v>
      </c>
      <c r="J25" s="139"/>
      <c r="K25" s="92">
        <v>2.5</v>
      </c>
      <c r="L25" s="99">
        <f t="shared" si="1"/>
        <v>0</v>
      </c>
    </row>
    <row r="26" spans="1:12" x14ac:dyDescent="0.35">
      <c r="A26" s="161" t="s">
        <v>4</v>
      </c>
      <c r="B26" s="165"/>
      <c r="C26" s="73"/>
      <c r="D26" s="5"/>
      <c r="E26" s="6"/>
      <c r="F26" s="11"/>
      <c r="G26" s="25"/>
      <c r="H26" s="24">
        <v>32</v>
      </c>
      <c r="I26" s="40" t="s">
        <v>38</v>
      </c>
      <c r="J26" s="139"/>
      <c r="K26" s="92">
        <v>1</v>
      </c>
      <c r="L26" s="99">
        <f t="shared" si="1"/>
        <v>0</v>
      </c>
    </row>
    <row r="27" spans="1:12" x14ac:dyDescent="0.35">
      <c r="A27" s="7"/>
      <c r="B27" s="8" t="s">
        <v>50</v>
      </c>
      <c r="C27" s="45"/>
      <c r="D27" s="45"/>
      <c r="E27" s="28"/>
      <c r="F27" s="11"/>
      <c r="G27" s="25"/>
      <c r="H27" s="26"/>
      <c r="I27" s="26"/>
      <c r="J27" s="81"/>
      <c r="K27" s="27" t="s">
        <v>39</v>
      </c>
      <c r="L27" s="99">
        <f>SUM(L19:L26)</f>
        <v>0</v>
      </c>
    </row>
    <row r="28" spans="1:12" ht="18.75" x14ac:dyDescent="0.35">
      <c r="A28" s="13" t="s">
        <v>41</v>
      </c>
      <c r="B28" s="14" t="s">
        <v>1</v>
      </c>
      <c r="C28" s="62" t="s">
        <v>45</v>
      </c>
      <c r="D28" s="29" t="s">
        <v>0</v>
      </c>
      <c r="E28" s="15" t="s">
        <v>66</v>
      </c>
      <c r="F28" s="11"/>
      <c r="G28" s="25"/>
      <c r="H28" s="161" t="s">
        <v>15</v>
      </c>
      <c r="I28" s="162"/>
      <c r="J28" s="97"/>
      <c r="K28" s="97"/>
      <c r="L28" s="106"/>
    </row>
    <row r="29" spans="1:12" x14ac:dyDescent="0.35">
      <c r="A29" s="18">
        <v>6</v>
      </c>
      <c r="B29" s="40"/>
      <c r="C29" s="141"/>
      <c r="D29" s="88"/>
      <c r="E29" s="20">
        <f t="shared" ref="E29:E37" si="2">D29*C29</f>
        <v>0</v>
      </c>
      <c r="F29" s="11"/>
      <c r="G29" s="25"/>
      <c r="H29" s="7"/>
      <c r="I29" s="8"/>
      <c r="J29" s="82"/>
      <c r="K29" s="82"/>
      <c r="L29" s="105"/>
    </row>
    <row r="30" spans="1:12" x14ac:dyDescent="0.35">
      <c r="A30" s="18">
        <v>7</v>
      </c>
      <c r="B30" s="41" t="s">
        <v>30</v>
      </c>
      <c r="C30" s="141"/>
      <c r="D30" s="88">
        <v>5.25</v>
      </c>
      <c r="E30" s="20">
        <f t="shared" si="2"/>
        <v>0</v>
      </c>
      <c r="F30" s="11"/>
      <c r="G30" s="25"/>
      <c r="H30" s="13" t="s">
        <v>2</v>
      </c>
      <c r="I30" s="14" t="s">
        <v>1</v>
      </c>
      <c r="J30" s="80" t="s">
        <v>6</v>
      </c>
      <c r="K30" s="80" t="s">
        <v>0</v>
      </c>
      <c r="L30" s="105" t="s">
        <v>66</v>
      </c>
    </row>
    <row r="31" spans="1:12" x14ac:dyDescent="0.35">
      <c r="A31" s="18">
        <v>8</v>
      </c>
      <c r="B31" s="41" t="s">
        <v>22</v>
      </c>
      <c r="C31" s="141"/>
      <c r="D31" s="86">
        <v>1.75</v>
      </c>
      <c r="E31" s="20">
        <f t="shared" si="2"/>
        <v>0</v>
      </c>
      <c r="F31" s="11"/>
      <c r="G31" s="31"/>
      <c r="H31" s="24">
        <v>33</v>
      </c>
      <c r="I31" s="19" t="s">
        <v>16</v>
      </c>
      <c r="J31" s="138"/>
      <c r="K31" s="91">
        <v>1.75</v>
      </c>
      <c r="L31" s="99">
        <f>K31*J31</f>
        <v>0</v>
      </c>
    </row>
    <row r="32" spans="1:12" x14ac:dyDescent="0.35">
      <c r="A32" s="18">
        <v>9</v>
      </c>
      <c r="B32" s="41" t="s">
        <v>31</v>
      </c>
      <c r="C32" s="141"/>
      <c r="D32" s="86">
        <v>2.5</v>
      </c>
      <c r="E32" s="20">
        <f t="shared" si="2"/>
        <v>0</v>
      </c>
      <c r="F32" s="11"/>
      <c r="G32" s="31"/>
      <c r="H32" s="24">
        <v>34</v>
      </c>
      <c r="I32" s="67" t="s">
        <v>80</v>
      </c>
      <c r="J32" s="139"/>
      <c r="K32" s="92">
        <v>18</v>
      </c>
      <c r="L32" s="99">
        <f>K32*J32</f>
        <v>0</v>
      </c>
    </row>
    <row r="33" spans="1:12" x14ac:dyDescent="0.35">
      <c r="A33" s="24">
        <v>11</v>
      </c>
      <c r="B33" s="40" t="s">
        <v>76</v>
      </c>
      <c r="C33" s="136"/>
      <c r="D33" s="86">
        <v>1.5</v>
      </c>
      <c r="E33" s="20">
        <f t="shared" si="2"/>
        <v>0</v>
      </c>
      <c r="F33" s="11"/>
      <c r="G33" s="31"/>
      <c r="H33" s="24">
        <v>35</v>
      </c>
      <c r="I33" s="41"/>
      <c r="J33" s="139"/>
      <c r="K33" s="92">
        <v>1.25</v>
      </c>
      <c r="L33" s="99">
        <f t="shared" ref="L33:L39" si="3">K33*J33</f>
        <v>0</v>
      </c>
    </row>
    <row r="34" spans="1:12" x14ac:dyDescent="0.35">
      <c r="A34" s="24">
        <v>12</v>
      </c>
      <c r="B34" s="40" t="s">
        <v>53</v>
      </c>
      <c r="C34" s="141"/>
      <c r="D34" s="86">
        <v>3.5</v>
      </c>
      <c r="E34" s="20">
        <f t="shared" si="2"/>
        <v>0</v>
      </c>
      <c r="F34" s="11"/>
      <c r="G34" s="31"/>
      <c r="H34" s="24">
        <v>36</v>
      </c>
      <c r="I34" s="19" t="s">
        <v>17</v>
      </c>
      <c r="J34" s="138"/>
      <c r="K34" s="92">
        <v>1.95</v>
      </c>
      <c r="L34" s="99">
        <f t="shared" si="3"/>
        <v>0</v>
      </c>
    </row>
    <row r="35" spans="1:12" x14ac:dyDescent="0.35">
      <c r="A35" s="24">
        <v>14</v>
      </c>
      <c r="B35" s="40" t="s">
        <v>5</v>
      </c>
      <c r="C35" s="142"/>
      <c r="D35" s="86">
        <v>2.5</v>
      </c>
      <c r="E35" s="20">
        <f t="shared" si="2"/>
        <v>0</v>
      </c>
      <c r="F35" s="11"/>
      <c r="G35" s="31"/>
      <c r="H35" s="24">
        <v>37</v>
      </c>
      <c r="I35" s="19" t="s">
        <v>18</v>
      </c>
      <c r="J35" s="138"/>
      <c r="K35" s="92">
        <v>1.75</v>
      </c>
      <c r="L35" s="99">
        <f t="shared" si="3"/>
        <v>0</v>
      </c>
    </row>
    <row r="36" spans="1:12" x14ac:dyDescent="0.35">
      <c r="A36" s="18">
        <v>15</v>
      </c>
      <c r="B36" s="63"/>
      <c r="C36" s="143"/>
      <c r="D36" s="86">
        <v>5.5</v>
      </c>
      <c r="E36" s="20">
        <f t="shared" si="2"/>
        <v>0</v>
      </c>
      <c r="F36" s="11"/>
      <c r="G36" s="31"/>
      <c r="H36" s="24">
        <v>38</v>
      </c>
      <c r="I36" s="19" t="s">
        <v>85</v>
      </c>
      <c r="J36" s="139"/>
      <c r="K36" s="92">
        <v>1.75</v>
      </c>
      <c r="L36" s="99">
        <f t="shared" si="3"/>
        <v>0</v>
      </c>
    </row>
    <row r="37" spans="1:12" x14ac:dyDescent="0.35">
      <c r="A37" s="18">
        <v>15</v>
      </c>
      <c r="B37" s="41"/>
      <c r="C37" s="141"/>
      <c r="D37" s="86">
        <v>5.5</v>
      </c>
      <c r="E37" s="20">
        <f t="shared" si="2"/>
        <v>0</v>
      </c>
      <c r="F37" s="11"/>
      <c r="G37" s="31"/>
      <c r="H37" s="24">
        <v>39</v>
      </c>
      <c r="I37" s="134" t="s">
        <v>71</v>
      </c>
      <c r="J37" s="139"/>
      <c r="K37" s="92">
        <v>1.5</v>
      </c>
      <c r="L37" s="99">
        <f t="shared" si="3"/>
        <v>0</v>
      </c>
    </row>
    <row r="38" spans="1:12" x14ac:dyDescent="0.35">
      <c r="A38" s="59"/>
      <c r="B38" s="60"/>
      <c r="C38" s="25"/>
      <c r="D38" s="89"/>
      <c r="E38" s="61"/>
      <c r="F38" s="11"/>
      <c r="G38" s="25"/>
      <c r="H38" s="24">
        <v>40</v>
      </c>
      <c r="I38" s="19" t="s">
        <v>92</v>
      </c>
      <c r="J38" s="138"/>
      <c r="K38" s="92">
        <v>18</v>
      </c>
      <c r="L38" s="99">
        <f t="shared" si="3"/>
        <v>0</v>
      </c>
    </row>
    <row r="39" spans="1:12" ht="18.75" x14ac:dyDescent="0.35">
      <c r="A39" s="13" t="s">
        <v>41</v>
      </c>
      <c r="B39" s="14" t="s">
        <v>1</v>
      </c>
      <c r="C39" s="64" t="s">
        <v>46</v>
      </c>
      <c r="D39" s="29" t="s">
        <v>0</v>
      </c>
      <c r="E39" s="10" t="s">
        <v>66</v>
      </c>
      <c r="F39" s="11"/>
      <c r="G39" s="25"/>
      <c r="H39" s="24">
        <v>41</v>
      </c>
      <c r="I39" s="19" t="s">
        <v>19</v>
      </c>
      <c r="J39" s="139"/>
      <c r="K39" s="92">
        <v>1</v>
      </c>
      <c r="L39" s="99">
        <f t="shared" si="3"/>
        <v>0</v>
      </c>
    </row>
    <row r="40" spans="1:12" x14ac:dyDescent="0.35">
      <c r="A40" s="18">
        <v>10</v>
      </c>
      <c r="B40" s="41" t="s">
        <v>32</v>
      </c>
      <c r="C40" s="141"/>
      <c r="D40" s="86">
        <v>15</v>
      </c>
      <c r="E40" s="20">
        <f>D40*C40</f>
        <v>0</v>
      </c>
      <c r="F40" s="11"/>
      <c r="G40" s="25"/>
      <c r="H40" s="26"/>
      <c r="I40" s="26"/>
      <c r="J40" s="81"/>
      <c r="K40" s="93" t="s">
        <v>10</v>
      </c>
      <c r="L40" s="99">
        <f>SUM(L31:L39)</f>
        <v>0</v>
      </c>
    </row>
    <row r="41" spans="1:12" x14ac:dyDescent="0.35">
      <c r="A41" s="51">
        <v>13</v>
      </c>
      <c r="B41" s="42" t="s">
        <v>47</v>
      </c>
      <c r="C41" s="144"/>
      <c r="D41" s="86">
        <v>12</v>
      </c>
      <c r="E41" s="20">
        <f>D41*C41</f>
        <v>0</v>
      </c>
      <c r="F41" s="11"/>
      <c r="G41" s="25"/>
      <c r="H41" s="26"/>
      <c r="I41" s="26"/>
      <c r="J41" s="81"/>
      <c r="K41" s="95"/>
      <c r="L41" s="107"/>
    </row>
    <row r="42" spans="1:12" x14ac:dyDescent="0.35">
      <c r="A42" s="18">
        <v>16</v>
      </c>
      <c r="B42" s="42" t="s">
        <v>52</v>
      </c>
      <c r="C42" s="141"/>
      <c r="D42" s="86">
        <v>30</v>
      </c>
      <c r="E42" s="20">
        <f>D42*C42</f>
        <v>0</v>
      </c>
      <c r="F42" s="1"/>
      <c r="G42" s="25"/>
      <c r="H42" s="26"/>
      <c r="I42" s="26"/>
      <c r="J42" s="81"/>
      <c r="K42" s="95"/>
      <c r="L42" s="107"/>
    </row>
    <row r="43" spans="1:12" x14ac:dyDescent="0.35">
      <c r="A43" s="56"/>
      <c r="B43" s="57"/>
      <c r="C43" s="141"/>
      <c r="D43" s="86"/>
      <c r="E43" s="23"/>
      <c r="F43" s="1"/>
      <c r="G43" s="25"/>
      <c r="H43" s="1"/>
      <c r="I43" s="1"/>
      <c r="J43" s="3"/>
      <c r="K43" s="3"/>
      <c r="L43" s="3"/>
    </row>
    <row r="44" spans="1:12" x14ac:dyDescent="0.35">
      <c r="A44" s="163" t="s">
        <v>43</v>
      </c>
      <c r="B44" s="164"/>
      <c r="C44" s="141"/>
      <c r="D44" s="86"/>
      <c r="E44" s="20">
        <f>D44*C44</f>
        <v>0</v>
      </c>
      <c r="F44" s="1"/>
      <c r="G44" s="25"/>
      <c r="H44" s="1"/>
      <c r="I44" s="1"/>
      <c r="J44" s="3"/>
      <c r="K44" s="3"/>
      <c r="L44" s="3"/>
    </row>
    <row r="45" spans="1:12" ht="12.75" customHeight="1" x14ac:dyDescent="0.35">
      <c r="A45" s="18">
        <v>17</v>
      </c>
      <c r="B45" s="68" t="s">
        <v>77</v>
      </c>
      <c r="C45" s="141"/>
      <c r="D45" s="86">
        <v>7.75</v>
      </c>
      <c r="E45" s="20">
        <f>D45*C45</f>
        <v>0</v>
      </c>
      <c r="F45" s="1"/>
      <c r="G45" s="25"/>
      <c r="H45" s="161" t="s">
        <v>25</v>
      </c>
      <c r="I45" s="162"/>
      <c r="J45" s="97"/>
      <c r="K45" s="97"/>
      <c r="L45" s="108"/>
    </row>
    <row r="46" spans="1:12" x14ac:dyDescent="0.35">
      <c r="A46" s="18"/>
      <c r="B46" s="69"/>
      <c r="C46" s="141"/>
      <c r="D46" s="86"/>
      <c r="E46" s="20">
        <f>D46*C46</f>
        <v>0</v>
      </c>
      <c r="F46" s="1"/>
      <c r="G46" s="25"/>
      <c r="H46" s="7"/>
      <c r="I46" s="8"/>
      <c r="J46" s="82"/>
      <c r="K46" s="82"/>
      <c r="L46" s="105"/>
    </row>
    <row r="47" spans="1:12" x14ac:dyDescent="0.35">
      <c r="A47" s="32"/>
      <c r="B47" s="32"/>
      <c r="C47" s="74"/>
      <c r="D47" s="89" t="s">
        <v>10</v>
      </c>
      <c r="E47" s="20">
        <f>SUM(E29:E46)</f>
        <v>0</v>
      </c>
      <c r="F47" s="1"/>
      <c r="G47" s="31"/>
      <c r="H47" s="13"/>
      <c r="I47" s="14" t="s">
        <v>1</v>
      </c>
      <c r="J47" s="80" t="s">
        <v>6</v>
      </c>
      <c r="K47" s="80" t="s">
        <v>0</v>
      </c>
      <c r="L47" s="105" t="s">
        <v>66</v>
      </c>
    </row>
    <row r="48" spans="1:12" x14ac:dyDescent="0.35">
      <c r="A48" s="1"/>
      <c r="B48" s="1"/>
      <c r="C48" s="2"/>
      <c r="D48" s="2"/>
      <c r="E48" s="1"/>
      <c r="F48" s="1"/>
      <c r="G48" s="25"/>
      <c r="H48" s="24">
        <v>42</v>
      </c>
      <c r="I48" s="30" t="s">
        <v>54</v>
      </c>
      <c r="J48" s="138"/>
      <c r="K48" s="98">
        <v>0</v>
      </c>
      <c r="L48" s="99">
        <f>K48*J48</f>
        <v>0</v>
      </c>
    </row>
    <row r="49" spans="1:14" x14ac:dyDescent="0.35">
      <c r="A49" s="161" t="s">
        <v>7</v>
      </c>
      <c r="B49" s="162"/>
      <c r="C49" s="73"/>
      <c r="D49" s="5"/>
      <c r="E49" s="6"/>
      <c r="F49" s="1"/>
      <c r="G49" s="25"/>
      <c r="H49" s="24">
        <v>43</v>
      </c>
      <c r="I49" s="30" t="s">
        <v>27</v>
      </c>
      <c r="J49" s="138"/>
      <c r="K49" s="98">
        <v>0</v>
      </c>
      <c r="L49" s="99">
        <f>K49*J49</f>
        <v>0</v>
      </c>
    </row>
    <row r="50" spans="1:14" x14ac:dyDescent="0.35">
      <c r="A50" s="7"/>
      <c r="B50" s="8"/>
      <c r="C50" s="9"/>
      <c r="D50" s="9"/>
      <c r="E50" s="10"/>
      <c r="F50" s="1"/>
      <c r="G50" s="25"/>
      <c r="H50" s="24"/>
      <c r="I50" s="19"/>
      <c r="J50" s="139"/>
      <c r="K50" s="92"/>
      <c r="L50" s="99">
        <f>K50*J50</f>
        <v>0</v>
      </c>
    </row>
    <row r="51" spans="1:14" ht="18.75" x14ac:dyDescent="0.35">
      <c r="A51" s="13" t="s">
        <v>2</v>
      </c>
      <c r="B51" s="14" t="s">
        <v>1</v>
      </c>
      <c r="C51" s="62" t="s">
        <v>45</v>
      </c>
      <c r="D51" s="15" t="s">
        <v>0</v>
      </c>
      <c r="E51" s="10" t="s">
        <v>66</v>
      </c>
      <c r="F51" s="1"/>
      <c r="G51" s="25"/>
      <c r="H51" s="25"/>
      <c r="I51" s="26"/>
      <c r="J51" s="81"/>
      <c r="K51" s="93" t="s">
        <v>10</v>
      </c>
      <c r="L51" s="114">
        <f>SUM(L48:L49)</f>
        <v>0</v>
      </c>
    </row>
    <row r="52" spans="1:14" x14ac:dyDescent="0.35">
      <c r="A52" s="18">
        <v>18</v>
      </c>
      <c r="B52" s="19" t="s">
        <v>8</v>
      </c>
      <c r="C52" s="137"/>
      <c r="D52" s="85">
        <v>3.25</v>
      </c>
      <c r="E52" s="20">
        <f>D52*C52</f>
        <v>0</v>
      </c>
      <c r="F52" s="1"/>
      <c r="G52" s="32"/>
      <c r="H52" s="40"/>
      <c r="I52" s="40"/>
      <c r="J52" s="139"/>
      <c r="K52" s="115">
        <v>1.5</v>
      </c>
      <c r="L52" s="99">
        <f>SUM(L48:L50)</f>
        <v>0</v>
      </c>
    </row>
    <row r="53" spans="1:14" x14ac:dyDescent="0.35">
      <c r="A53" s="18">
        <v>19</v>
      </c>
      <c r="B53" s="19" t="s">
        <v>9</v>
      </c>
      <c r="C53" s="137"/>
      <c r="D53" s="85">
        <v>3.5</v>
      </c>
      <c r="E53" s="20">
        <f>D53*C53</f>
        <v>0</v>
      </c>
      <c r="F53" s="1"/>
      <c r="G53" s="32"/>
      <c r="H53" s="161" t="s">
        <v>20</v>
      </c>
      <c r="I53" s="162"/>
      <c r="J53" s="97"/>
      <c r="K53" s="97"/>
      <c r="L53" s="108"/>
    </row>
    <row r="54" spans="1:14" x14ac:dyDescent="0.35">
      <c r="A54" s="18">
        <v>20</v>
      </c>
      <c r="B54" s="19" t="s">
        <v>23</v>
      </c>
      <c r="C54" s="137"/>
      <c r="D54" s="86">
        <v>4.75</v>
      </c>
      <c r="E54" s="20">
        <f>D54*C54</f>
        <v>0</v>
      </c>
      <c r="F54" s="1"/>
      <c r="G54" s="32"/>
      <c r="H54" s="7"/>
      <c r="I54" s="8"/>
      <c r="J54" s="82"/>
      <c r="K54" s="82"/>
      <c r="L54" s="105"/>
    </row>
    <row r="55" spans="1:14" x14ac:dyDescent="0.35">
      <c r="A55" s="21"/>
      <c r="B55" s="33"/>
      <c r="C55" s="25"/>
      <c r="D55" s="87" t="s">
        <v>10</v>
      </c>
      <c r="E55" s="20">
        <f>SUM(E52:E54)</f>
        <v>0</v>
      </c>
      <c r="F55" s="34"/>
      <c r="G55" s="1"/>
      <c r="H55" s="13"/>
      <c r="I55" s="14" t="s">
        <v>1</v>
      </c>
      <c r="J55" s="80" t="s">
        <v>6</v>
      </c>
      <c r="K55" s="80" t="s">
        <v>0</v>
      </c>
      <c r="L55" s="105" t="s">
        <v>66</v>
      </c>
    </row>
    <row r="56" spans="1:14" x14ac:dyDescent="0.35">
      <c r="A56" s="1"/>
      <c r="B56" s="1"/>
      <c r="C56" s="2"/>
      <c r="D56" s="2"/>
      <c r="E56" s="1"/>
      <c r="F56" s="1"/>
      <c r="G56" s="1"/>
      <c r="H56" s="24">
        <v>44</v>
      </c>
      <c r="I56" s="30" t="s">
        <v>68</v>
      </c>
      <c r="J56" s="138"/>
      <c r="K56" s="98">
        <v>25</v>
      </c>
      <c r="L56" s="99">
        <f>K56*J56</f>
        <v>0</v>
      </c>
    </row>
    <row r="57" spans="1:14" x14ac:dyDescent="0.35">
      <c r="A57" s="161" t="s">
        <v>12</v>
      </c>
      <c r="B57" s="162"/>
      <c r="C57" s="73"/>
      <c r="D57" s="5"/>
      <c r="E57" s="6"/>
      <c r="F57" s="1"/>
      <c r="G57" s="1"/>
      <c r="H57" s="24"/>
      <c r="I57" s="35" t="s">
        <v>56</v>
      </c>
      <c r="J57" s="139"/>
      <c r="K57" s="94">
        <v>0</v>
      </c>
      <c r="L57" s="99">
        <f>K57*J57</f>
        <v>0</v>
      </c>
    </row>
    <row r="58" spans="1:14" ht="15.75" customHeight="1" thickBot="1" x14ac:dyDescent="0.4">
      <c r="A58" s="7"/>
      <c r="B58" s="8"/>
      <c r="C58" s="9"/>
      <c r="D58" s="9"/>
      <c r="E58" s="10"/>
      <c r="F58" s="1"/>
      <c r="G58" s="1"/>
      <c r="H58" s="25"/>
      <c r="I58" s="26"/>
      <c r="J58" s="81"/>
      <c r="K58" s="93" t="s">
        <v>10</v>
      </c>
      <c r="L58" s="99">
        <f>SUM(L56:L57)</f>
        <v>0</v>
      </c>
      <c r="N58" s="48"/>
    </row>
    <row r="59" spans="1:14" ht="21" thickBot="1" x14ac:dyDescent="0.65">
      <c r="A59" s="13" t="s">
        <v>2</v>
      </c>
      <c r="B59" s="14" t="s">
        <v>1</v>
      </c>
      <c r="C59" s="62" t="s">
        <v>45</v>
      </c>
      <c r="D59" s="15" t="s">
        <v>0</v>
      </c>
      <c r="E59" s="10" t="s">
        <v>66</v>
      </c>
      <c r="F59" s="1"/>
      <c r="G59" s="1"/>
      <c r="H59" s="191" t="s">
        <v>57</v>
      </c>
      <c r="I59" s="192"/>
      <c r="J59" s="116"/>
      <c r="K59" s="3"/>
      <c r="L59" s="3"/>
      <c r="N59" s="48"/>
    </row>
    <row r="60" spans="1:14" x14ac:dyDescent="0.35">
      <c r="A60" s="18">
        <v>21</v>
      </c>
      <c r="B60" s="19" t="s">
        <v>33</v>
      </c>
      <c r="C60" s="137"/>
      <c r="D60" s="85">
        <v>1.3</v>
      </c>
      <c r="E60" s="20">
        <f t="shared" ref="E60:E70" si="4">D60*C60</f>
        <v>0</v>
      </c>
      <c r="F60" s="1"/>
      <c r="G60" s="1"/>
      <c r="H60" s="188" t="s">
        <v>21</v>
      </c>
      <c r="I60" s="189"/>
      <c r="J60" s="189"/>
      <c r="K60" s="190"/>
      <c r="L60" s="109"/>
      <c r="N60" s="48"/>
    </row>
    <row r="61" spans="1:14" x14ac:dyDescent="0.35">
      <c r="A61" s="18">
        <v>21</v>
      </c>
      <c r="B61" s="19" t="s">
        <v>34</v>
      </c>
      <c r="C61" s="137"/>
      <c r="D61" s="85">
        <v>2.5499999999999998</v>
      </c>
      <c r="E61" s="20">
        <f t="shared" si="4"/>
        <v>0</v>
      </c>
      <c r="F61" s="1"/>
      <c r="G61" s="1"/>
      <c r="H61" s="186" t="s">
        <v>61</v>
      </c>
      <c r="I61" s="187"/>
      <c r="J61" s="99">
        <f>+E24+E47+E55+E71+L27+L52</f>
        <v>0</v>
      </c>
      <c r="K61" s="99"/>
      <c r="L61" s="110"/>
      <c r="N61" s="61"/>
    </row>
    <row r="62" spans="1:14" x14ac:dyDescent="0.35">
      <c r="A62" s="18">
        <v>22</v>
      </c>
      <c r="B62" s="19" t="s">
        <v>35</v>
      </c>
      <c r="C62" s="137"/>
      <c r="D62" s="86">
        <v>1.95</v>
      </c>
      <c r="E62" s="20">
        <f t="shared" si="4"/>
        <v>0</v>
      </c>
      <c r="F62" s="1"/>
      <c r="G62" s="11"/>
      <c r="H62" s="186" t="s">
        <v>62</v>
      </c>
      <c r="I62" s="187"/>
      <c r="J62" s="99">
        <f>L40</f>
        <v>0</v>
      </c>
      <c r="K62" s="100"/>
      <c r="L62" s="110"/>
      <c r="N62" s="48"/>
    </row>
    <row r="63" spans="1:14" x14ac:dyDescent="0.35">
      <c r="A63" s="18">
        <v>22</v>
      </c>
      <c r="B63" s="19" t="s">
        <v>13</v>
      </c>
      <c r="C63" s="137"/>
      <c r="D63" s="85">
        <v>2.75</v>
      </c>
      <c r="E63" s="20">
        <f t="shared" si="4"/>
        <v>0</v>
      </c>
      <c r="F63" s="1"/>
      <c r="G63" s="1"/>
      <c r="H63" s="186" t="s">
        <v>63</v>
      </c>
      <c r="I63" s="187"/>
      <c r="J63" s="99">
        <f>L58</f>
        <v>0</v>
      </c>
      <c r="K63" s="101"/>
      <c r="L63" s="111"/>
      <c r="N63" s="48"/>
    </row>
    <row r="64" spans="1:14" x14ac:dyDescent="0.35">
      <c r="A64" s="18">
        <v>23</v>
      </c>
      <c r="B64" s="19" t="s">
        <v>89</v>
      </c>
      <c r="C64" s="137"/>
      <c r="D64" s="85">
        <v>3</v>
      </c>
      <c r="E64" s="20">
        <f t="shared" si="4"/>
        <v>0</v>
      </c>
      <c r="F64" s="1"/>
      <c r="G64" s="1"/>
      <c r="H64" s="151" t="s">
        <v>10</v>
      </c>
      <c r="I64" s="151"/>
      <c r="J64" s="99">
        <f>+SUM(J61:J63)</f>
        <v>0</v>
      </c>
      <c r="K64" s="102"/>
      <c r="L64" s="111"/>
      <c r="N64" s="61"/>
    </row>
    <row r="65" spans="1:14" x14ac:dyDescent="0.35">
      <c r="A65" s="18">
        <v>23</v>
      </c>
      <c r="B65" s="41" t="s">
        <v>26</v>
      </c>
      <c r="C65" s="141"/>
      <c r="D65" s="86">
        <v>5.75</v>
      </c>
      <c r="E65" s="20">
        <f t="shared" si="4"/>
        <v>0</v>
      </c>
      <c r="F65" s="1"/>
      <c r="G65" s="1"/>
      <c r="I65" s="120" t="s">
        <v>73</v>
      </c>
      <c r="J65" s="122">
        <f>J64*10%</f>
        <v>0</v>
      </c>
      <c r="K65" s="103"/>
      <c r="L65" s="111"/>
      <c r="N65" s="48"/>
    </row>
    <row r="66" spans="1:14" x14ac:dyDescent="0.35">
      <c r="A66" s="56"/>
      <c r="B66" s="58"/>
      <c r="C66" s="141"/>
      <c r="D66" s="86"/>
      <c r="E66" s="20"/>
      <c r="F66" s="1"/>
      <c r="G66" s="11"/>
      <c r="H66" s="151" t="s">
        <v>64</v>
      </c>
      <c r="I66" s="151"/>
      <c r="J66" s="99">
        <f>+J64*5%</f>
        <v>0</v>
      </c>
      <c r="K66" s="103"/>
      <c r="L66" s="3"/>
      <c r="N66" s="48"/>
    </row>
    <row r="67" spans="1:14" x14ac:dyDescent="0.35">
      <c r="A67" s="163" t="s">
        <v>44</v>
      </c>
      <c r="B67" s="185"/>
      <c r="C67" s="141"/>
      <c r="D67" s="86"/>
      <c r="E67" s="20"/>
      <c r="F67" s="1"/>
      <c r="G67" s="11"/>
      <c r="H67" s="151" t="s">
        <v>65</v>
      </c>
      <c r="I67" s="151"/>
      <c r="J67" s="99">
        <f>+(J64+J66)*9.975%</f>
        <v>0</v>
      </c>
      <c r="K67" s="103"/>
      <c r="L67" s="3"/>
      <c r="N67" s="48"/>
    </row>
    <row r="68" spans="1:14" ht="19.5" thickBot="1" x14ac:dyDescent="0.45">
      <c r="A68" s="13" t="s">
        <v>2</v>
      </c>
      <c r="B68" s="14" t="s">
        <v>1</v>
      </c>
      <c r="C68" s="62" t="s">
        <v>46</v>
      </c>
      <c r="D68" s="15" t="s">
        <v>0</v>
      </c>
      <c r="E68" s="20" t="s">
        <v>66</v>
      </c>
      <c r="F68" s="1"/>
      <c r="G68" s="36"/>
      <c r="H68" s="52"/>
      <c r="I68" s="53" t="s">
        <v>42</v>
      </c>
      <c r="J68" s="182">
        <f>+J64+J65+J66+J67</f>
        <v>0</v>
      </c>
      <c r="K68" s="183"/>
      <c r="L68" s="3"/>
      <c r="N68" s="48"/>
    </row>
    <row r="69" spans="1:14" x14ac:dyDescent="0.35">
      <c r="A69" s="54">
        <v>24</v>
      </c>
      <c r="B69" s="40" t="s">
        <v>48</v>
      </c>
      <c r="C69" s="145"/>
      <c r="D69" s="54"/>
      <c r="E69" s="20">
        <f t="shared" si="4"/>
        <v>0</v>
      </c>
      <c r="F69" s="1"/>
      <c r="G69" s="1"/>
      <c r="L69" s="79"/>
      <c r="N69" s="48"/>
    </row>
    <row r="70" spans="1:14" x14ac:dyDescent="0.35">
      <c r="A70" s="54">
        <v>25</v>
      </c>
      <c r="B70" s="40" t="s">
        <v>49</v>
      </c>
      <c r="C70" s="146"/>
      <c r="D70" s="55"/>
      <c r="E70" s="20">
        <f t="shared" si="4"/>
        <v>0</v>
      </c>
      <c r="F70" s="1"/>
      <c r="G70" s="1"/>
      <c r="H70" s="39"/>
      <c r="I70" s="38"/>
      <c r="J70" s="83"/>
      <c r="K70" s="83"/>
      <c r="L70" s="3"/>
    </row>
    <row r="71" spans="1:14" ht="24.95" customHeight="1" x14ac:dyDescent="0.35">
      <c r="A71" s="125"/>
      <c r="B71" s="123"/>
      <c r="C71" s="126"/>
      <c r="D71" s="127" t="s">
        <v>10</v>
      </c>
      <c r="E71" s="23">
        <f>SUM(E60:E70)</f>
        <v>0</v>
      </c>
      <c r="F71" s="1"/>
      <c r="G71" s="1"/>
      <c r="I71" s="124"/>
      <c r="J71" s="124"/>
      <c r="K71" s="124"/>
      <c r="L71" s="3"/>
    </row>
    <row r="72" spans="1:14" ht="30.75" customHeight="1" x14ac:dyDescent="0.35">
      <c r="A72" s="181" t="s">
        <v>93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3"/>
    </row>
    <row r="73" spans="1:14" ht="13.15" x14ac:dyDescent="0.4">
      <c r="A73" s="128" t="s">
        <v>40</v>
      </c>
      <c r="B73" s="129"/>
      <c r="C73" s="130"/>
      <c r="D73" s="130"/>
      <c r="E73" s="131"/>
      <c r="F73" s="131"/>
      <c r="G73" s="131"/>
      <c r="H73" s="131"/>
      <c r="I73" s="131"/>
      <c r="J73" s="132"/>
      <c r="K73" s="132"/>
      <c r="L73" s="133"/>
    </row>
    <row r="74" spans="1:14" x14ac:dyDescent="0.35">
      <c r="A74" s="47"/>
      <c r="B74" s="48"/>
      <c r="C74" s="75"/>
      <c r="D74" s="75"/>
      <c r="E74" s="48"/>
      <c r="F74" s="48"/>
      <c r="G74" s="48"/>
      <c r="H74" s="48"/>
      <c r="I74" s="48"/>
      <c r="J74" s="84"/>
      <c r="K74" s="84"/>
      <c r="L74" s="112"/>
    </row>
    <row r="75" spans="1:14" x14ac:dyDescent="0.35">
      <c r="A75" s="47"/>
      <c r="B75" s="48"/>
      <c r="C75" s="75"/>
      <c r="D75" s="75"/>
      <c r="E75" s="48"/>
      <c r="F75" s="48"/>
      <c r="G75" s="48"/>
      <c r="H75" s="48"/>
      <c r="I75" s="113"/>
      <c r="J75" s="81"/>
      <c r="K75" s="84"/>
      <c r="L75" s="112"/>
    </row>
    <row r="76" spans="1:14" x14ac:dyDescent="0.35">
      <c r="A76" s="47"/>
      <c r="B76" s="48"/>
      <c r="C76" s="75"/>
      <c r="D76" s="75"/>
      <c r="E76" s="48"/>
      <c r="F76" s="48"/>
      <c r="G76" s="48"/>
      <c r="H76" s="48"/>
      <c r="I76" s="48"/>
      <c r="J76" s="84"/>
      <c r="K76" s="84"/>
      <c r="L76" s="112"/>
    </row>
    <row r="77" spans="1:14" ht="13.15" thickBot="1" x14ac:dyDescent="0.4">
      <c r="A77" s="49"/>
      <c r="B77" s="50"/>
      <c r="C77" s="76"/>
      <c r="D77" s="76"/>
      <c r="E77" s="50"/>
      <c r="F77" s="50"/>
      <c r="G77" s="50"/>
      <c r="H77" s="179" t="s">
        <v>67</v>
      </c>
      <c r="I77" s="179"/>
      <c r="J77" s="179"/>
      <c r="K77" s="179"/>
      <c r="L77" s="180"/>
    </row>
  </sheetData>
  <protectedRanges>
    <protectedRange sqref="B23" name="Plage11"/>
    <protectedRange sqref="A75:L76" name="Plage9"/>
    <protectedRange sqref="C5:E7" name="Plage1"/>
    <protectedRange sqref="C9:C10" name="Plage2"/>
    <protectedRange sqref="C18:C23" name="Plage3"/>
    <protectedRange sqref="C29:C37" name="Plage4"/>
    <protectedRange sqref="C40:C42 C45:C46 C52:C54 C60:C65 C69:D70" name="Plage5"/>
    <protectedRange sqref="K8:L13" name="Plage6"/>
    <protectedRange sqref="J20:J26 J31:J37" name="Plage7"/>
    <protectedRange sqref="J38:J39 J48:J50 J56:J57" name="Plage8"/>
    <protectedRange sqref="J59" name="Plage10"/>
  </protectedRanges>
  <customSheetViews>
    <customSheetView guid="{DB8E297A-7F1A-4FDD-85E2-C8C32B49AD5A}" fitToPage="1">
      <selection activeCell="N42" sqref="N42"/>
      <pageMargins left="0" right="0" top="0.59055118110236227" bottom="0" header="0.51181102362204722" footer="0.51181102362204722"/>
      <printOptions horizontalCentered="1" verticalCentered="1"/>
      <pageSetup paperSize="5" scale="83" orientation="portrait" horizontalDpi="4294967294" r:id="rId1"/>
      <headerFooter alignWithMargins="0"/>
    </customSheetView>
  </customSheetViews>
  <mergeCells count="49">
    <mergeCell ref="A2:E2"/>
    <mergeCell ref="A4:E4"/>
    <mergeCell ref="A11:E11"/>
    <mergeCell ref="H28:I28"/>
    <mergeCell ref="A3:E3"/>
    <mergeCell ref="H4:L4"/>
    <mergeCell ref="H5:L5"/>
    <mergeCell ref="J11:L11"/>
    <mergeCell ref="H9:I9"/>
    <mergeCell ref="A5:B5"/>
    <mergeCell ref="A6:B6"/>
    <mergeCell ref="C5:E5"/>
    <mergeCell ref="C6:E6"/>
    <mergeCell ref="H17:I17"/>
    <mergeCell ref="A26:B26"/>
    <mergeCell ref="H11:I11"/>
    <mergeCell ref="H77:I77"/>
    <mergeCell ref="J77:L77"/>
    <mergeCell ref="A72:K72"/>
    <mergeCell ref="J68:K68"/>
    <mergeCell ref="A7:B7"/>
    <mergeCell ref="A67:B67"/>
    <mergeCell ref="H62:I62"/>
    <mergeCell ref="H67:I67"/>
    <mergeCell ref="H61:I61"/>
    <mergeCell ref="H63:I63"/>
    <mergeCell ref="H66:I66"/>
    <mergeCell ref="A57:B57"/>
    <mergeCell ref="A49:B49"/>
    <mergeCell ref="H53:I53"/>
    <mergeCell ref="H60:K60"/>
    <mergeCell ref="H59:I59"/>
    <mergeCell ref="C7:E7"/>
    <mergeCell ref="K10:L10"/>
    <mergeCell ref="H7:L7"/>
    <mergeCell ref="H12:I12"/>
    <mergeCell ref="J12:L12"/>
    <mergeCell ref="J8:L8"/>
    <mergeCell ref="J9:L9"/>
    <mergeCell ref="A8:E8"/>
    <mergeCell ref="H13:I13"/>
    <mergeCell ref="H64:I64"/>
    <mergeCell ref="H8:I8"/>
    <mergeCell ref="A12:E12"/>
    <mergeCell ref="H14:L14"/>
    <mergeCell ref="J13:L13"/>
    <mergeCell ref="H45:I45"/>
    <mergeCell ref="A44:B44"/>
    <mergeCell ref="A16:B16"/>
  </mergeCells>
  <phoneticPr fontId="0" type="noConversion"/>
  <conditionalFormatting sqref="E18:E25 E29:E37 E40:E42 E44:E47 E52:E55 E60:E71 L20:L27 L56:L58 L48:L52 N64 K61 N61 J66:J67 J61:J64 L31:L40">
    <cfRule type="cellIs" dxfId="0" priority="1" stopIfTrue="1" operator="equal">
      <formula>0</formula>
    </cfRule>
  </conditionalFormatting>
  <printOptions horizontalCentered="1" verticalCentered="1"/>
  <pageMargins left="0" right="0" top="0.37083333333333335" bottom="0" header="0.51181102362204722" footer="0.51181102362204722"/>
  <pageSetup scale="71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Traiteur</vt:lpstr>
      <vt:lpstr>Traiteur!Zone_d_impression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 Selec</dc:creator>
  <cp:lastModifiedBy>Bois, Éric</cp:lastModifiedBy>
  <cp:lastPrinted>2023-02-01T15:40:56Z</cp:lastPrinted>
  <dcterms:created xsi:type="dcterms:W3CDTF">2008-01-15T15:59:49Z</dcterms:created>
  <dcterms:modified xsi:type="dcterms:W3CDTF">2023-02-01T16:38:09Z</dcterms:modified>
</cp:coreProperties>
</file>